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219643A9-C86E-4E02-ABE3-EA103ACA4462}" xr6:coauthVersionLast="36" xr6:coauthVersionMax="36" xr10:uidLastSave="{00000000-0000-0000-0000-000000000000}"/>
  <bookViews>
    <workbookView xWindow="0" yWindow="0" windowWidth="28800" windowHeight="11328" xr2:uid="{4A280F59-C878-4C33-931C-9EB032E2FFD1}"/>
  </bookViews>
  <sheets>
    <sheet name="A-3, page 1" sheetId="1" r:id="rId1"/>
    <sheet name="A-3, page 2" sheetId="3" r:id="rId2"/>
  </sheets>
  <definedNames>
    <definedName name="DATA">#REF!</definedName>
    <definedName name="DATA2">#REF!</definedName>
    <definedName name="DATA3">#REF!</definedName>
    <definedName name="_xlnm.Print_Area" localSheetId="0">'A-3, page 1'!$A$1:$O$32</definedName>
    <definedName name="_xlnm.Print_Area" localSheetId="1">'A-3, page 2'!$A$1:$O$54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9" i="3" l="1"/>
  <c r="E29" i="3"/>
  <c r="F29" i="3"/>
  <c r="G29" i="3"/>
  <c r="H29" i="3"/>
  <c r="I29" i="3"/>
  <c r="J29" i="3"/>
  <c r="K29" i="3"/>
  <c r="L29" i="3"/>
  <c r="M29" i="3"/>
  <c r="C29" i="3"/>
  <c r="D13" i="3"/>
  <c r="E13" i="3"/>
  <c r="F13" i="3"/>
  <c r="G13" i="3"/>
  <c r="H13" i="3"/>
  <c r="I13" i="3"/>
  <c r="J13" i="3"/>
  <c r="K13" i="3"/>
  <c r="L13" i="3"/>
  <c r="M13" i="3"/>
  <c r="C13" i="3"/>
  <c r="O19" i="3" l="1"/>
  <c r="O21" i="3"/>
  <c r="O23" i="3"/>
  <c r="F25" i="3"/>
  <c r="G25" i="3"/>
  <c r="I25" i="3"/>
  <c r="N25" i="3"/>
  <c r="O35" i="3"/>
  <c r="O37" i="3"/>
  <c r="O39" i="3"/>
  <c r="F41" i="3"/>
  <c r="G41" i="3"/>
  <c r="I41" i="3"/>
  <c r="M41" i="3"/>
  <c r="N41" i="3"/>
  <c r="F44" i="3" l="1"/>
  <c r="N44" i="3"/>
  <c r="I44" i="3"/>
  <c r="G44" i="3"/>
  <c r="H25" i="3"/>
  <c r="C25" i="3"/>
  <c r="O17" i="3"/>
  <c r="O25" i="3" s="1"/>
  <c r="C41" i="3"/>
  <c r="O33" i="3"/>
  <c r="O41" i="3" s="1"/>
  <c r="H41" i="3"/>
  <c r="J25" i="3"/>
  <c r="O29" i="3"/>
  <c r="K41" i="3"/>
  <c r="J41" i="3"/>
  <c r="O13" i="3"/>
  <c r="K25" i="3"/>
  <c r="E41" i="3"/>
  <c r="E25" i="3"/>
  <c r="M25" i="3"/>
  <c r="M44" i="3" s="1"/>
  <c r="L41" i="3"/>
  <c r="D41" i="3"/>
  <c r="L25" i="3"/>
  <c r="D25" i="3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12" i="1"/>
  <c r="D28" i="1"/>
  <c r="E28" i="1"/>
  <c r="F28" i="1"/>
  <c r="G28" i="1"/>
  <c r="H28" i="1"/>
  <c r="I28" i="1"/>
  <c r="J28" i="1"/>
  <c r="K28" i="1"/>
  <c r="L28" i="1"/>
  <c r="M28" i="1"/>
  <c r="N28" i="1"/>
  <c r="C28" i="1"/>
  <c r="L44" i="3" l="1"/>
  <c r="E44" i="3"/>
  <c r="H44" i="3"/>
  <c r="J44" i="3"/>
  <c r="O44" i="3"/>
  <c r="C44" i="3"/>
  <c r="K44" i="3"/>
  <c r="D44" i="3"/>
  <c r="O28" i="1"/>
</calcChain>
</file>

<file path=xl/sharedStrings.xml><?xml version="1.0" encoding="utf-8"?>
<sst xmlns="http://schemas.openxmlformats.org/spreadsheetml/2006/main" count="95" uniqueCount="64">
  <si>
    <t>GEORGIA POWER COMPANY</t>
  </si>
  <si>
    <t xml:space="preserve"> </t>
  </si>
  <si>
    <t>DEPRECIATION EXPENSE</t>
  </si>
  <si>
    <t>Description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</si>
  <si>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</si>
  <si>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</si>
  <si>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</si>
  <si>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</si>
  <si>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</si>
  <si>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</si>
  <si>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</si>
  <si>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</si>
  <si>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</si>
  <si>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Steam</t>
  </si>
  <si>
    <t>Nuclear</t>
  </si>
  <si>
    <t>Hydro</t>
  </si>
  <si>
    <t>Other Production</t>
  </si>
  <si>
    <t>Transmission</t>
  </si>
  <si>
    <t>Distribution</t>
  </si>
  <si>
    <t>General</t>
  </si>
  <si>
    <t>Intangible</t>
  </si>
  <si>
    <t>Steam ARO</t>
  </si>
  <si>
    <t>Nuclear ARO</t>
  </si>
  <si>
    <t>Hydro ARO</t>
  </si>
  <si>
    <t>Other ARO</t>
  </si>
  <si>
    <t>Transmission ARO</t>
  </si>
  <si>
    <t>Distribution ARO</t>
  </si>
  <si>
    <t>General ARO</t>
  </si>
  <si>
    <t>Total</t>
  </si>
  <si>
    <t>Notes:</t>
  </si>
  <si>
    <t>Line</t>
  </si>
  <si>
    <t>No.</t>
  </si>
  <si>
    <t>Hatch</t>
  </si>
  <si>
    <t>Vogtle Com &amp; 1</t>
  </si>
  <si>
    <t>Vogtle 2</t>
  </si>
  <si>
    <t>Vogtle 3&amp;4</t>
  </si>
  <si>
    <t>Other</t>
  </si>
  <si>
    <t>Estimated Average Depreciable Plant</t>
  </si>
  <si>
    <t>ARO Expense</t>
  </si>
  <si>
    <t>Unregulated Outdoor Lighting</t>
  </si>
  <si>
    <t>Adjusted Book Depreciation</t>
  </si>
  <si>
    <t>(a)</t>
  </si>
  <si>
    <t>(b)</t>
  </si>
  <si>
    <t>(c)</t>
  </si>
  <si>
    <t>August 2019 - December 2019</t>
  </si>
  <si>
    <t>General (c)</t>
  </si>
  <si>
    <t>Structures</t>
  </si>
  <si>
    <t>Communication</t>
  </si>
  <si>
    <t xml:space="preserve">Book Depreciation Rates </t>
  </si>
  <si>
    <t>Depreciation for 5 Months Ending (a)</t>
  </si>
  <si>
    <t>Amortizable Property (b)</t>
  </si>
  <si>
    <t>January 2020 - July 2020</t>
  </si>
  <si>
    <t>Book Depreciation Rates</t>
  </si>
  <si>
    <t>Depreciation for 7 Months Ending (a)</t>
  </si>
  <si>
    <t>Total Adjusted Book Depreciation</t>
  </si>
  <si>
    <t>Details may not add to totals due to rounding.</t>
  </si>
  <si>
    <t>Depreciation for August 2019 through December 2019 is based on depreciation rates approved by the Commission in the 2013 base rate case (Docket No. 36989).</t>
  </si>
  <si>
    <t>Monthly depreciation is calculated by multiplying one-twelfth of the annual depreciation rate for a particular functional group of plant and its prior month balance of depreciable plant investment.</t>
  </si>
  <si>
    <t>Plant assets such as acquisition adjustments, easements, and certain general plant property are amortized over fixed lives and are not subject to depreciation rates.</t>
  </si>
  <si>
    <t>Book depreciation for General Plant does not include transportation and power-operated equipment as these amounts are charged to clearing accounts and distributed between capitalized construction and operating expenses.</t>
  </si>
  <si>
    <t>(AMOUNTS IN THOUSANDS)</t>
  </si>
  <si>
    <t>ESTIMATED FOR THE TWELVE MONTH PERIOD ENDING JULY 31, 2020</t>
  </si>
  <si>
    <t>Depreciation for January 2020 through July 2020 is based on the Depreciation Study filed in this base rate case (Appendix_Exhibit 2).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</si>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</sst>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2"/>
      <name val="Arial"/>
      <family val="2"/>
    </font>
    <font>
      <sz val="12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2" borderId="0"/>
    <xf numFmtId="43" fontId="1" fillId="0" borderId="0" applyFont="0" applyFill="0" applyBorder="0" applyAlignment="0" applyProtection="0"/>
    <xf numFmtId="0" fontId="1" fillId="2" borderId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2" borderId="0" xfId="0"/>
    <xf numFmtId="0" fontId="2" fillId="0" borderId="0" xfId="0" applyNumberFormat="1" applyFont="1" applyFill="1" applyAlignment="1">
      <alignment horizontal="centerContinuous"/>
    </xf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centerContinuous"/>
    </xf>
    <xf numFmtId="0" fontId="3" fillId="0" borderId="0" xfId="0" applyNumberFormat="1" applyFont="1" applyFill="1" applyAlignment="1">
      <alignment horizontal="centerContinuous"/>
    </xf>
    <xf numFmtId="0" fontId="2" fillId="0" borderId="0" xfId="0" quotePrefix="1" applyNumberFormat="1" applyFont="1" applyFill="1" applyAlignment="1">
      <alignment horizontal="centerContinuous"/>
    </xf>
    <xf numFmtId="0" fontId="3" fillId="0" borderId="0" xfId="0" applyNumberFormat="1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0" fontId="3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  <xf numFmtId="5" fontId="3" fillId="0" borderId="0" xfId="0" applyNumberFormat="1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37" fontId="3" fillId="0" borderId="0" xfId="0" applyNumberFormat="1" applyFont="1" applyFill="1"/>
    <xf numFmtId="5" fontId="3" fillId="0" borderId="0" xfId="0" applyNumberFormat="1" applyFont="1" applyFill="1"/>
    <xf numFmtId="0" fontId="3" fillId="0" borderId="0" xfId="0" quotePrefix="1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2" fillId="0" borderId="0" xfId="0" quotePrefix="1" applyNumberFormat="1" applyFont="1" applyFill="1" applyAlignment="1">
      <alignment horizontal="left"/>
    </xf>
    <xf numFmtId="41" fontId="3" fillId="0" borderId="0" xfId="0" applyNumberFormat="1" applyFont="1" applyFill="1"/>
    <xf numFmtId="0" fontId="3" fillId="0" borderId="0" xfId="2" applyNumberFormat="1" applyFont="1" applyFill="1" applyAlignment="1">
      <alignment horizontal="center"/>
    </xf>
    <xf numFmtId="37" fontId="3" fillId="0" borderId="0" xfId="2" applyNumberFormat="1" applyFont="1" applyFill="1" applyAlignment="1">
      <alignment horizontal="center"/>
    </xf>
    <xf numFmtId="164" fontId="3" fillId="0" borderId="0" xfId="2" applyNumberFormat="1" applyFont="1" applyFill="1" applyAlignment="1">
      <alignment horizontal="center"/>
    </xf>
    <xf numFmtId="165" fontId="3" fillId="0" borderId="0" xfId="1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5" fontId="3" fillId="0" borderId="2" xfId="0" applyNumberFormat="1" applyFont="1" applyFill="1" applyBorder="1"/>
    <xf numFmtId="166" fontId="3" fillId="0" borderId="0" xfId="4" applyNumberFormat="1" applyFont="1" applyFill="1" applyBorder="1" applyAlignment="1">
      <alignment vertical="center"/>
    </xf>
    <xf numFmtId="166" fontId="3" fillId="0" borderId="0" xfId="0" applyNumberFormat="1" applyFont="1" applyFill="1"/>
    <xf numFmtId="0" fontId="1" fillId="0" borderId="0" xfId="0" applyNumberFormat="1" applyFont="1" applyFill="1"/>
    <xf numFmtId="39" fontId="3" fillId="0" borderId="0" xfId="0" applyNumberFormat="1" applyFont="1" applyFill="1"/>
    <xf numFmtId="0" fontId="2" fillId="0" borderId="0" xfId="0" applyNumberFormat="1" applyFont="1" applyFill="1"/>
    <xf numFmtId="10" fontId="3" fillId="0" borderId="1" xfId="0" applyNumberFormat="1" applyFont="1" applyFill="1" applyBorder="1"/>
    <xf numFmtId="43" fontId="3" fillId="0" borderId="0" xfId="1" applyNumberFormat="1" applyFont="1" applyFill="1"/>
    <xf numFmtId="37" fontId="3" fillId="0" borderId="2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17" fontId="3" fillId="0" borderId="1" xfId="0" applyNumberFormat="1" applyFont="1" applyFill="1" applyBorder="1" applyAlignment="1">
      <alignment horizontal="center"/>
    </xf>
    <xf numFmtId="17" fontId="3" fillId="0" borderId="2" xfId="0" applyNumberFormat="1" applyFont="1" applyFill="1" applyBorder="1" applyAlignment="1">
      <alignment horizontal="center"/>
    </xf>
    <xf numFmtId="41" fontId="3" fillId="0" borderId="0" xfId="4" applyNumberFormat="1" applyFont="1" applyFill="1" applyBorder="1" applyAlignment="1">
      <alignment vertical="center"/>
    </xf>
    <xf numFmtId="41" fontId="3" fillId="0" borderId="2" xfId="4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>
      <alignment horizontal="center"/>
    </xf>
    <xf numFmtId="42" fontId="3" fillId="0" borderId="0" xfId="0" applyNumberFormat="1" applyFont="1" applyFill="1"/>
    <xf numFmtId="42" fontId="3" fillId="0" borderId="3" xfId="0" applyNumberFormat="1" applyFont="1" applyFill="1" applyBorder="1"/>
    <xf numFmtId="0" fontId="3" fillId="0" borderId="0" xfId="2" applyNumberFormat="1" applyFont="1" applyFill="1" applyAlignment="1">
      <alignment vertical="center"/>
    </xf>
    <xf numFmtId="0" fontId="3" fillId="0" borderId="0" xfId="2" quotePrefix="1" applyNumberFormat="1" applyFont="1" applyFill="1" applyAlignment="1">
      <alignment horizontal="left" vertical="center"/>
    </xf>
    <xf numFmtId="0" fontId="3" fillId="0" borderId="0" xfId="2" applyNumberFormat="1" applyFont="1" applyFill="1" applyAlignment="1">
      <alignment horizontal="left" vertical="center"/>
    </xf>
    <xf numFmtId="166" fontId="3" fillId="0" borderId="3" xfId="4" applyNumberFormat="1" applyFont="1" applyFill="1" applyBorder="1"/>
    <xf numFmtId="49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</cellXfs>
  <cellStyles count="5">
    <cellStyle name="Comma" xfId="1" builtinId="3"/>
    <cellStyle name="Comma 2" xfId="3" xr:uid="{B65EA41F-9F48-4F6A-ACE1-241B115B0916}"/>
    <cellStyle name="Currency" xfId="4" builtinId="4"/>
    <cellStyle name="Normal" xfId="0" builtinId="0"/>
    <cellStyle name="Normal 4" xfId="2" xr:uid="{13545300-B999-447D-8E7F-F5075F4240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CE302-1769-43A7-B0DF-CCFF7C0A7281}">
  <sheetPr>
    <pageSetUpPr fitToPage="1"/>
  </sheetPr>
  <dimension ref="A1:Q32"/>
  <sheetViews>
    <sheetView tabSelected="1" zoomScaleNormal="100" workbookViewId="0"/>
  </sheetViews>
  <sheetFormatPr defaultColWidth="8.90625" defaultRowHeight="15.6" x14ac:dyDescent="0.3"/>
  <cols>
    <col min="1" max="1" width="6.6328125" style="2" customWidth="1"/>
    <col min="2" max="2" width="24.81640625" style="2" customWidth="1"/>
    <col min="3" max="14" width="11.08984375" style="2" customWidth="1"/>
    <col min="15" max="16" width="12" style="2" bestFit="1" customWidth="1"/>
    <col min="17" max="16384" width="8.90625" style="2"/>
  </cols>
  <sheetData>
    <row r="1" spans="1:16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3" t="s">
        <v>1</v>
      </c>
      <c r="K2" s="4"/>
      <c r="L2" s="4"/>
      <c r="M2" s="4"/>
      <c r="N2" s="4"/>
      <c r="O2" s="4"/>
    </row>
    <row r="3" spans="1:16" x14ac:dyDescent="0.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x14ac:dyDescent="0.3">
      <c r="A4" s="1" t="s">
        <v>61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 x14ac:dyDescent="0.3">
      <c r="A5" s="5" t="s">
        <v>60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x14ac:dyDescent="0.3">
      <c r="A6" s="5"/>
      <c r="B6" s="1"/>
      <c r="C6" s="1"/>
      <c r="D6" s="1"/>
      <c r="E6" s="1"/>
      <c r="F6" s="1"/>
      <c r="G6" s="1"/>
      <c r="H6" s="1"/>
      <c r="I6" s="1"/>
      <c r="J6" s="1"/>
    </row>
    <row r="7" spans="1:16" x14ac:dyDescent="0.3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3">
      <c r="A8" s="6" t="s">
        <v>30</v>
      </c>
    </row>
    <row r="9" spans="1:16" x14ac:dyDescent="0.3">
      <c r="A9" s="37" t="s">
        <v>31</v>
      </c>
      <c r="B9" s="37" t="s">
        <v>3</v>
      </c>
      <c r="C9" s="38">
        <v>43678</v>
      </c>
      <c r="D9" s="38">
        <v>43709</v>
      </c>
      <c r="E9" s="38">
        <v>43739</v>
      </c>
      <c r="F9" s="38">
        <v>43770</v>
      </c>
      <c r="G9" s="38">
        <v>43800</v>
      </c>
      <c r="H9" s="38">
        <v>43831</v>
      </c>
      <c r="I9" s="38">
        <v>43862</v>
      </c>
      <c r="J9" s="38">
        <v>43891</v>
      </c>
      <c r="K9" s="38">
        <v>43922</v>
      </c>
      <c r="L9" s="38">
        <v>43952</v>
      </c>
      <c r="M9" s="38">
        <v>43983</v>
      </c>
      <c r="N9" s="38">
        <v>44013</v>
      </c>
      <c r="O9" s="39" t="s">
        <v>28</v>
      </c>
    </row>
    <row r="10" spans="1:16" x14ac:dyDescent="0.3">
      <c r="A10" s="6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6" t="s">
        <v>9</v>
      </c>
      <c r="G10" s="6" t="s">
        <v>10</v>
      </c>
      <c r="H10" s="6" t="s">
        <v>11</v>
      </c>
      <c r="I10" s="6" t="s">
        <v>12</v>
      </c>
      <c r="J10" s="7">
        <v>-10</v>
      </c>
      <c r="K10" s="8">
        <v>-11</v>
      </c>
      <c r="L10" s="8">
        <v>-12</v>
      </c>
      <c r="M10" s="8">
        <v>-13</v>
      </c>
      <c r="N10" s="8">
        <v>-14</v>
      </c>
      <c r="O10" s="8">
        <v>-15</v>
      </c>
    </row>
    <row r="11" spans="1:16" x14ac:dyDescent="0.3"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6" s="12" customFormat="1" ht="24" customHeight="1" x14ac:dyDescent="0.25">
      <c r="A12" s="10">
        <v>1</v>
      </c>
      <c r="B12" s="46" t="s">
        <v>13</v>
      </c>
      <c r="C12" s="29">
        <v>18991.063792121204</v>
      </c>
      <c r="D12" s="29">
        <v>18986.946473461205</v>
      </c>
      <c r="E12" s="29">
        <v>18998.878614321002</v>
      </c>
      <c r="F12" s="29">
        <v>19028.078833355008</v>
      </c>
      <c r="G12" s="29">
        <v>19188.142162913202</v>
      </c>
      <c r="H12" s="29">
        <v>28381.231310409763</v>
      </c>
      <c r="I12" s="29">
        <v>28195.721131870196</v>
      </c>
      <c r="J12" s="29">
        <v>28125.996701088108</v>
      </c>
      <c r="K12" s="29">
        <v>28193.683624576013</v>
      </c>
      <c r="L12" s="29">
        <v>28301.799457931091</v>
      </c>
      <c r="M12" s="29">
        <v>28927.625195316505</v>
      </c>
      <c r="N12" s="29">
        <v>28484.245745494438</v>
      </c>
      <c r="O12" s="29">
        <f>SUM(C12:N12)</f>
        <v>293803.41304285772</v>
      </c>
    </row>
    <row r="13" spans="1:16" s="12" customFormat="1" ht="24" customHeight="1" x14ac:dyDescent="0.25">
      <c r="A13" s="10">
        <v>2</v>
      </c>
      <c r="B13" s="46" t="s">
        <v>14</v>
      </c>
      <c r="C13" s="11">
        <v>5987.6284312272828</v>
      </c>
      <c r="D13" s="11">
        <v>5993.7853218372829</v>
      </c>
      <c r="E13" s="11">
        <v>5998.4506076589505</v>
      </c>
      <c r="F13" s="11">
        <v>6007.2129443153335</v>
      </c>
      <c r="G13" s="11">
        <v>6008.2487494219995</v>
      </c>
      <c r="H13" s="11">
        <v>8102.6680084675609</v>
      </c>
      <c r="I13" s="11">
        <v>8107.2405400358948</v>
      </c>
      <c r="J13" s="11">
        <v>8115.5443681067281</v>
      </c>
      <c r="K13" s="11">
        <v>8121.0524953617278</v>
      </c>
      <c r="L13" s="11">
        <v>8112.1482194917262</v>
      </c>
      <c r="M13" s="11">
        <v>8117.8030359208933</v>
      </c>
      <c r="N13" s="11">
        <v>8123.404864100894</v>
      </c>
      <c r="O13" s="40">
        <f t="shared" ref="O13:O26" si="0">SUM(C13:N13)</f>
        <v>86795.187585946274</v>
      </c>
    </row>
    <row r="14" spans="1:16" s="12" customFormat="1" ht="24" customHeight="1" x14ac:dyDescent="0.25">
      <c r="A14" s="10">
        <v>3</v>
      </c>
      <c r="B14" s="46" t="s">
        <v>15</v>
      </c>
      <c r="C14" s="11">
        <v>1487.7646808779991</v>
      </c>
      <c r="D14" s="11">
        <v>1489.4258514379999</v>
      </c>
      <c r="E14" s="11">
        <v>1491.1119139979992</v>
      </c>
      <c r="F14" s="11">
        <v>1495.0363004779999</v>
      </c>
      <c r="G14" s="11">
        <v>1496.415297677999</v>
      </c>
      <c r="H14" s="11">
        <v>1618.468586364125</v>
      </c>
      <c r="I14" s="11">
        <v>1626.4656721441247</v>
      </c>
      <c r="J14" s="11">
        <v>1634.4627579241244</v>
      </c>
      <c r="K14" s="11">
        <v>1642.4598437041245</v>
      </c>
      <c r="L14" s="11">
        <v>1652.688771984125</v>
      </c>
      <c r="M14" s="11">
        <v>1660.8544577641248</v>
      </c>
      <c r="N14" s="11">
        <v>1669.2098185441243</v>
      </c>
      <c r="O14" s="40">
        <f t="shared" si="0"/>
        <v>18964.363952898868</v>
      </c>
    </row>
    <row r="15" spans="1:16" s="12" customFormat="1" ht="24" customHeight="1" x14ac:dyDescent="0.25">
      <c r="A15" s="10">
        <v>4</v>
      </c>
      <c r="B15" s="47" t="s">
        <v>16</v>
      </c>
      <c r="C15" s="11">
        <v>6175.4829950111771</v>
      </c>
      <c r="D15" s="11">
        <v>6178.762886541178</v>
      </c>
      <c r="E15" s="11">
        <v>6187.5517752053438</v>
      </c>
      <c r="F15" s="11">
        <v>6174.9316725753433</v>
      </c>
      <c r="G15" s="11">
        <v>6180.6024046961757</v>
      </c>
      <c r="H15" s="11">
        <v>8141.1803452916811</v>
      </c>
      <c r="I15" s="11">
        <v>8163.225989972223</v>
      </c>
      <c r="J15" s="11">
        <v>8278.8611522797237</v>
      </c>
      <c r="K15" s="11">
        <v>8532.4665694032883</v>
      </c>
      <c r="L15" s="11">
        <v>8566.3603907949528</v>
      </c>
      <c r="M15" s="11">
        <v>8619.2106987638454</v>
      </c>
      <c r="N15" s="11">
        <v>8623.2047881246799</v>
      </c>
      <c r="O15" s="40">
        <f t="shared" si="0"/>
        <v>89821.841668659603</v>
      </c>
    </row>
    <row r="16" spans="1:16" s="12" customFormat="1" ht="24" customHeight="1" x14ac:dyDescent="0.25">
      <c r="A16" s="10">
        <v>5</v>
      </c>
      <c r="B16" s="46" t="s">
        <v>17</v>
      </c>
      <c r="C16" s="11">
        <v>10314.499303432194</v>
      </c>
      <c r="D16" s="11">
        <v>10360.848896472993</v>
      </c>
      <c r="E16" s="11">
        <v>10428.408976696994</v>
      </c>
      <c r="F16" s="11">
        <v>10475.935536006595</v>
      </c>
      <c r="G16" s="11">
        <v>10560.913732414596</v>
      </c>
      <c r="H16" s="11">
        <v>11524.905883631496</v>
      </c>
      <c r="I16" s="11">
        <v>11732.873950261193</v>
      </c>
      <c r="J16" s="11">
        <v>11801.191966693696</v>
      </c>
      <c r="K16" s="11">
        <v>11830.606994701593</v>
      </c>
      <c r="L16" s="11">
        <v>11852.172767219994</v>
      </c>
      <c r="M16" s="11">
        <v>11882.279833865598</v>
      </c>
      <c r="N16" s="11">
        <v>12026.474270773597</v>
      </c>
      <c r="O16" s="40">
        <f t="shared" si="0"/>
        <v>134791.11211217055</v>
      </c>
      <c r="P16" s="13"/>
    </row>
    <row r="17" spans="1:17" s="12" customFormat="1" ht="24" customHeight="1" x14ac:dyDescent="0.25">
      <c r="A17" s="10">
        <v>6</v>
      </c>
      <c r="B17" s="46" t="s">
        <v>18</v>
      </c>
      <c r="C17" s="11">
        <v>22888.212295242396</v>
      </c>
      <c r="D17" s="11">
        <v>23019.855345750348</v>
      </c>
      <c r="E17" s="11">
        <v>23149.210597454348</v>
      </c>
      <c r="F17" s="11">
        <v>23276.68937771922</v>
      </c>
      <c r="G17" s="11">
        <v>23437.301461086518</v>
      </c>
      <c r="H17" s="11">
        <v>24970.76033622722</v>
      </c>
      <c r="I17" s="11">
        <v>25055.008304632218</v>
      </c>
      <c r="J17" s="11">
        <v>25138.915698277226</v>
      </c>
      <c r="K17" s="11">
        <v>25320.360663677227</v>
      </c>
      <c r="L17" s="11">
        <v>25439.980185753884</v>
      </c>
      <c r="M17" s="11">
        <v>25516.771727314728</v>
      </c>
      <c r="N17" s="11">
        <v>25707.609094653882</v>
      </c>
      <c r="O17" s="40">
        <f t="shared" si="0"/>
        <v>292920.67508778919</v>
      </c>
    </row>
    <row r="18" spans="1:17" s="12" customFormat="1" ht="24" customHeight="1" x14ac:dyDescent="0.25">
      <c r="A18" s="10">
        <v>7</v>
      </c>
      <c r="B18" s="48" t="s">
        <v>19</v>
      </c>
      <c r="C18" s="11">
        <v>3496.2695367561105</v>
      </c>
      <c r="D18" s="11">
        <v>3535.3534215666659</v>
      </c>
      <c r="E18" s="11">
        <v>3574.4999587152779</v>
      </c>
      <c r="F18" s="11">
        <v>3612.3273963094425</v>
      </c>
      <c r="G18" s="11">
        <v>3650.582000570279</v>
      </c>
      <c r="H18" s="11">
        <v>3159.3464793623189</v>
      </c>
      <c r="I18" s="11">
        <v>3187.1308746397472</v>
      </c>
      <c r="J18" s="11">
        <v>3214.7820383359185</v>
      </c>
      <c r="K18" s="11">
        <v>3242.6733198098786</v>
      </c>
      <c r="L18" s="11">
        <v>3328.0461665104413</v>
      </c>
      <c r="M18" s="11">
        <v>3355.9975713177337</v>
      </c>
      <c r="N18" s="11">
        <v>3383.8603272361343</v>
      </c>
      <c r="O18" s="40">
        <f t="shared" si="0"/>
        <v>40740.869091129956</v>
      </c>
    </row>
    <row r="19" spans="1:17" s="12" customFormat="1" ht="24" customHeight="1" x14ac:dyDescent="0.25">
      <c r="A19" s="10">
        <v>8</v>
      </c>
      <c r="B19" s="48" t="s">
        <v>20</v>
      </c>
      <c r="C19" s="11">
        <v>4067.1889568781548</v>
      </c>
      <c r="D19" s="11">
        <v>4098.3942235448221</v>
      </c>
      <c r="E19" s="11">
        <v>4129.599490211489</v>
      </c>
      <c r="F19" s="11">
        <v>4162.4297568781549</v>
      </c>
      <c r="G19" s="11">
        <v>4151.5893825448293</v>
      </c>
      <c r="H19" s="11">
        <v>4196.0813962948287</v>
      </c>
      <c r="I19" s="11">
        <v>4052.3653162948212</v>
      </c>
      <c r="J19" s="11">
        <v>4076.8584162948214</v>
      </c>
      <c r="K19" s="11">
        <v>4101.3515162948215</v>
      </c>
      <c r="L19" s="11">
        <v>4125.8446162948221</v>
      </c>
      <c r="M19" s="11">
        <v>4150.3377162948218</v>
      </c>
      <c r="N19" s="11">
        <v>4174.8308162948215</v>
      </c>
      <c r="O19" s="40">
        <f t="shared" si="0"/>
        <v>49486.871604121217</v>
      </c>
    </row>
    <row r="20" spans="1:17" s="12" customFormat="1" ht="24" customHeight="1" x14ac:dyDescent="0.25">
      <c r="A20" s="10">
        <v>9</v>
      </c>
      <c r="B20" s="46" t="s">
        <v>21</v>
      </c>
      <c r="C20" s="11">
        <v>5296.5614100000003</v>
      </c>
      <c r="D20" s="11">
        <v>5296.5614100000003</v>
      </c>
      <c r="E20" s="11">
        <v>5296.5614100000003</v>
      </c>
      <c r="F20" s="11">
        <v>5296.5614100000003</v>
      </c>
      <c r="G20" s="11">
        <v>5296.5614100000003</v>
      </c>
      <c r="H20" s="11">
        <v>5296.5614100000003</v>
      </c>
      <c r="I20" s="11">
        <v>5296.5614100000003</v>
      </c>
      <c r="J20" s="11">
        <v>5296.5614100000003</v>
      </c>
      <c r="K20" s="11">
        <v>5296.5614100000003</v>
      </c>
      <c r="L20" s="11">
        <v>5296.5614100000003</v>
      </c>
      <c r="M20" s="11">
        <v>5296.5614100000003</v>
      </c>
      <c r="N20" s="11">
        <v>5296.5614100000003</v>
      </c>
      <c r="O20" s="40">
        <f t="shared" si="0"/>
        <v>63558.736920000018</v>
      </c>
      <c r="P20" s="13"/>
    </row>
    <row r="21" spans="1:17" s="12" customFormat="1" ht="24" customHeight="1" x14ac:dyDescent="0.25">
      <c r="A21" s="10">
        <v>10</v>
      </c>
      <c r="B21" s="46" t="s">
        <v>22</v>
      </c>
      <c r="C21" s="11">
        <v>802.90690000000006</v>
      </c>
      <c r="D21" s="11">
        <v>802.90690000000006</v>
      </c>
      <c r="E21" s="11">
        <v>802.90690000000006</v>
      </c>
      <c r="F21" s="11">
        <v>802.90690000000006</v>
      </c>
      <c r="G21" s="11">
        <v>802.90690000000006</v>
      </c>
      <c r="H21" s="11">
        <v>802.90690000000006</v>
      </c>
      <c r="I21" s="11">
        <v>802.90690000000006</v>
      </c>
      <c r="J21" s="11">
        <v>802.90690000000006</v>
      </c>
      <c r="K21" s="11">
        <v>802.90690000000006</v>
      </c>
      <c r="L21" s="11">
        <v>802.90690000000006</v>
      </c>
      <c r="M21" s="11">
        <v>802.90690000000006</v>
      </c>
      <c r="N21" s="11">
        <v>802.90690000000006</v>
      </c>
      <c r="O21" s="40">
        <f t="shared" si="0"/>
        <v>9634.8828000000012</v>
      </c>
      <c r="P21" s="13"/>
    </row>
    <row r="22" spans="1:17" s="12" customFormat="1" ht="24" customHeight="1" x14ac:dyDescent="0.25">
      <c r="A22" s="10">
        <v>11</v>
      </c>
      <c r="B22" s="46" t="s">
        <v>23</v>
      </c>
      <c r="C22" s="11">
        <v>12.01374</v>
      </c>
      <c r="D22" s="11">
        <v>12.01374</v>
      </c>
      <c r="E22" s="11">
        <v>12.01374</v>
      </c>
      <c r="F22" s="11">
        <v>12.01374</v>
      </c>
      <c r="G22" s="11">
        <v>12.01374</v>
      </c>
      <c r="H22" s="11">
        <v>12.01374</v>
      </c>
      <c r="I22" s="11">
        <v>12.01374</v>
      </c>
      <c r="J22" s="11">
        <v>12.01374</v>
      </c>
      <c r="K22" s="11">
        <v>12.01374</v>
      </c>
      <c r="L22" s="11">
        <v>12.01374</v>
      </c>
      <c r="M22" s="11">
        <v>12.01374</v>
      </c>
      <c r="N22" s="11">
        <v>12.01374</v>
      </c>
      <c r="O22" s="40">
        <f t="shared" si="0"/>
        <v>144.16488000000001</v>
      </c>
      <c r="P22" s="14"/>
    </row>
    <row r="23" spans="1:17" s="12" customFormat="1" ht="24" customHeight="1" x14ac:dyDescent="0.25">
      <c r="A23" s="10">
        <v>12</v>
      </c>
      <c r="B23" s="12" t="s">
        <v>24</v>
      </c>
      <c r="C23" s="11">
        <v>2.5119899999999999</v>
      </c>
      <c r="D23" s="11">
        <v>2.5119899999999999</v>
      </c>
      <c r="E23" s="11">
        <v>2.5119899999999999</v>
      </c>
      <c r="F23" s="11">
        <v>2.5119899999999999</v>
      </c>
      <c r="G23" s="11">
        <v>2.5119899999999999</v>
      </c>
      <c r="H23" s="11">
        <v>2.5119899999999999</v>
      </c>
      <c r="I23" s="11">
        <v>2.5119899999999999</v>
      </c>
      <c r="J23" s="11">
        <v>2.5119899999999999</v>
      </c>
      <c r="K23" s="11">
        <v>2.5119899999999999</v>
      </c>
      <c r="L23" s="11">
        <v>2.5119899999999999</v>
      </c>
      <c r="M23" s="11">
        <v>2.5119899999999999</v>
      </c>
      <c r="N23" s="11">
        <v>2.5119899999999999</v>
      </c>
      <c r="O23" s="40">
        <f t="shared" si="0"/>
        <v>30.143880000000006</v>
      </c>
      <c r="P23" s="13"/>
    </row>
    <row r="24" spans="1:17" s="12" customFormat="1" ht="24" customHeight="1" x14ac:dyDescent="0.25">
      <c r="A24" s="10">
        <v>13</v>
      </c>
      <c r="B24" s="46" t="s">
        <v>25</v>
      </c>
      <c r="C24" s="11">
        <v>-3.0769699999999998</v>
      </c>
      <c r="D24" s="11">
        <v>-3.0769699999999998</v>
      </c>
      <c r="E24" s="11">
        <v>-3.0769699999999998</v>
      </c>
      <c r="F24" s="11">
        <v>-3.0769699999999998</v>
      </c>
      <c r="G24" s="11">
        <v>-3.0769699999999998</v>
      </c>
      <c r="H24" s="11">
        <v>-3.0769699999999998</v>
      </c>
      <c r="I24" s="11">
        <v>-3.0769699999999998</v>
      </c>
      <c r="J24" s="11">
        <v>-3.0769699999999998</v>
      </c>
      <c r="K24" s="11">
        <v>-3.0769699999999998</v>
      </c>
      <c r="L24" s="11">
        <v>-3.0769699999999998</v>
      </c>
      <c r="M24" s="11">
        <v>-3.0769699999999998</v>
      </c>
      <c r="N24" s="11">
        <v>-3.0769699999999998</v>
      </c>
      <c r="O24" s="40">
        <f t="shared" si="0"/>
        <v>-36.923639999999999</v>
      </c>
      <c r="P24" s="13"/>
    </row>
    <row r="25" spans="1:17" s="12" customFormat="1" ht="24" customHeight="1" x14ac:dyDescent="0.25">
      <c r="A25" s="10">
        <v>14</v>
      </c>
      <c r="B25" s="46" t="s">
        <v>26</v>
      </c>
      <c r="C25" s="11">
        <v>11.753129999999999</v>
      </c>
      <c r="D25" s="11">
        <v>11.753129999999999</v>
      </c>
      <c r="E25" s="11">
        <v>11.753129999999999</v>
      </c>
      <c r="F25" s="11">
        <v>11.753129999999999</v>
      </c>
      <c r="G25" s="11">
        <v>11.753129999999999</v>
      </c>
      <c r="H25" s="11">
        <v>11.753129999999999</v>
      </c>
      <c r="I25" s="11">
        <v>11.753129999999999</v>
      </c>
      <c r="J25" s="11">
        <v>11.753129999999999</v>
      </c>
      <c r="K25" s="11">
        <v>11.753129999999999</v>
      </c>
      <c r="L25" s="11">
        <v>11.753129999999999</v>
      </c>
      <c r="M25" s="11">
        <v>11.753129999999999</v>
      </c>
      <c r="N25" s="11">
        <v>11.753129999999999</v>
      </c>
      <c r="O25" s="40">
        <f t="shared" si="0"/>
        <v>141.03755999999998</v>
      </c>
      <c r="P25" s="13"/>
    </row>
    <row r="26" spans="1:17" s="12" customFormat="1" ht="24" customHeight="1" x14ac:dyDescent="0.25">
      <c r="A26" s="10">
        <v>15</v>
      </c>
      <c r="B26" s="46" t="s">
        <v>27</v>
      </c>
      <c r="C26" s="15">
        <v>-4.0385999999999997</v>
      </c>
      <c r="D26" s="15">
        <v>-4.0385999999999997</v>
      </c>
      <c r="E26" s="15">
        <v>-4.0385999999999997</v>
      </c>
      <c r="F26" s="15">
        <v>-4.0385999999999997</v>
      </c>
      <c r="G26" s="15">
        <v>-4.0385999999999997</v>
      </c>
      <c r="H26" s="15">
        <v>-4.0385999999999997</v>
      </c>
      <c r="I26" s="15">
        <v>-4.0385999999999997</v>
      </c>
      <c r="J26" s="15">
        <v>-4.0385999999999997</v>
      </c>
      <c r="K26" s="15">
        <v>-4.0385999999999997</v>
      </c>
      <c r="L26" s="15">
        <v>-4.0385999999999997</v>
      </c>
      <c r="M26" s="15">
        <v>-4.0385999999999997</v>
      </c>
      <c r="N26" s="15">
        <v>-4.0385999999999997</v>
      </c>
      <c r="O26" s="41">
        <f t="shared" si="0"/>
        <v>-48.463200000000008</v>
      </c>
      <c r="P26" s="13"/>
    </row>
    <row r="27" spans="1:17" x14ac:dyDescent="0.3">
      <c r="A27" s="1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7" ht="18" customHeight="1" thickBot="1" x14ac:dyDescent="0.35">
      <c r="A28" s="10">
        <v>16</v>
      </c>
      <c r="B28" s="2" t="s">
        <v>28</v>
      </c>
      <c r="C28" s="49">
        <f>SUM(C12:C26)</f>
        <v>79526.741591546495</v>
      </c>
      <c r="D28" s="49">
        <f t="shared" ref="D28:N28" si="1">SUM(D12:D26)</f>
        <v>79782.004020612498</v>
      </c>
      <c r="E28" s="49">
        <f t="shared" si="1"/>
        <v>80076.343534261396</v>
      </c>
      <c r="F28" s="49">
        <f t="shared" si="1"/>
        <v>80351.273417637101</v>
      </c>
      <c r="G28" s="49">
        <f t="shared" si="1"/>
        <v>80792.426791325604</v>
      </c>
      <c r="H28" s="49">
        <f t="shared" si="1"/>
        <v>96213.273946048983</v>
      </c>
      <c r="I28" s="49">
        <f t="shared" si="1"/>
        <v>96238.663379850404</v>
      </c>
      <c r="J28" s="49">
        <f t="shared" si="1"/>
        <v>96505.244699000352</v>
      </c>
      <c r="K28" s="49">
        <f t="shared" si="1"/>
        <v>97103.286627528665</v>
      </c>
      <c r="L28" s="49">
        <f t="shared" si="1"/>
        <v>97497.672175981032</v>
      </c>
      <c r="M28" s="49">
        <f t="shared" si="1"/>
        <v>98349.511836558246</v>
      </c>
      <c r="N28" s="49">
        <f t="shared" si="1"/>
        <v>98311.471325222563</v>
      </c>
      <c r="O28" s="49">
        <f>SUM(O12:O26)</f>
        <v>1080747.9133455735</v>
      </c>
    </row>
    <row r="29" spans="1:17" ht="16.2" thickTop="1" x14ac:dyDescent="0.3">
      <c r="H29" s="30"/>
      <c r="Q29" s="17"/>
    </row>
    <row r="30" spans="1:17" x14ac:dyDescent="0.3">
      <c r="A30" s="2" t="s">
        <v>29</v>
      </c>
      <c r="B30" s="2" t="s">
        <v>55</v>
      </c>
    </row>
    <row r="31" spans="1:17" x14ac:dyDescent="0.3">
      <c r="B31" s="18" t="s">
        <v>56</v>
      </c>
    </row>
    <row r="32" spans="1:17" x14ac:dyDescent="0.3">
      <c r="B32" s="19" t="s">
        <v>62</v>
      </c>
    </row>
  </sheetData>
  <sheetProtection selectLockedCells="1" selectUnlockedCells="1"/>
  <printOptions horizontalCentered="1"/>
  <pageMargins left="0.25" right="0.25" top="1" bottom="0.75" header="0.75" footer="0.5"/>
  <pageSetup scale="63" orientation="landscape" horizontalDpi="200" verticalDpi="200" r:id="rId1"/>
  <headerFooter alignWithMargins="0">
    <oddHeader>&amp;R&amp;"Times New Roman,Regular"Volume 1, Exhibit 1
M.F.R. Item - A-3
Page 1 of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5C11A-43F5-44DE-99EE-09FD0D10958F}">
  <sheetPr>
    <pageSetUpPr fitToPage="1"/>
  </sheetPr>
  <dimension ref="A1:Q54"/>
  <sheetViews>
    <sheetView zoomScaleNormal="100" workbookViewId="0"/>
  </sheetViews>
  <sheetFormatPr defaultColWidth="8.90625" defaultRowHeight="15" x14ac:dyDescent="0.25"/>
  <cols>
    <col min="1" max="1" width="6.6328125" style="31" customWidth="1"/>
    <col min="2" max="2" width="35.6328125" style="31" customWidth="1"/>
    <col min="3" max="4" width="10.90625" style="31" customWidth="1"/>
    <col min="5" max="5" width="14.08984375" style="31" bestFit="1" customWidth="1"/>
    <col min="6" max="9" width="10.90625" style="31" customWidth="1"/>
    <col min="10" max="10" width="11.6328125" style="31" bestFit="1" customWidth="1"/>
    <col min="11" max="11" width="11.81640625" style="31" customWidth="1"/>
    <col min="12" max="12" width="12" style="31" bestFit="1" customWidth="1"/>
    <col min="13" max="13" width="13.90625" style="31" bestFit="1" customWidth="1"/>
    <col min="14" max="14" width="10.90625" style="31" customWidth="1"/>
    <col min="15" max="15" width="11.81640625" style="31" customWidth="1"/>
    <col min="16" max="17" width="11.453125" style="31" customWidth="1"/>
    <col min="18" max="16384" width="8.90625" style="31"/>
  </cols>
  <sheetData>
    <row r="1" spans="1:17" ht="15.6" x14ac:dyDescent="0.3">
      <c r="A1" s="1" t="s">
        <v>0</v>
      </c>
      <c r="B1" s="4"/>
      <c r="C1" s="1"/>
      <c r="D1" s="4"/>
      <c r="E1" s="4"/>
      <c r="F1" s="1"/>
      <c r="G1" s="1"/>
      <c r="H1" s="4"/>
      <c r="I1" s="1"/>
      <c r="J1" s="1"/>
      <c r="K1" s="4"/>
      <c r="L1" s="4"/>
      <c r="M1" s="4"/>
      <c r="N1" s="1"/>
      <c r="O1" s="4"/>
      <c r="P1" s="19"/>
      <c r="Q1" s="19"/>
    </row>
    <row r="2" spans="1:17" ht="15.6" x14ac:dyDescent="0.3">
      <c r="A2" s="1"/>
      <c r="B2" s="4"/>
      <c r="C2" s="1"/>
      <c r="D2" s="4"/>
      <c r="E2" s="4"/>
      <c r="F2" s="1"/>
      <c r="G2" s="1"/>
      <c r="H2" s="4"/>
      <c r="I2" s="1"/>
      <c r="J2" s="1"/>
      <c r="K2" s="4"/>
      <c r="L2" s="4"/>
      <c r="M2" s="4"/>
      <c r="N2" s="1"/>
      <c r="O2" s="4"/>
      <c r="P2" s="19"/>
      <c r="Q2" s="19"/>
    </row>
    <row r="3" spans="1:17" ht="15.6" x14ac:dyDescent="0.3">
      <c r="A3" s="1" t="s">
        <v>2</v>
      </c>
      <c r="B3" s="4"/>
      <c r="C3" s="1"/>
      <c r="D3" s="4"/>
      <c r="E3" s="4"/>
      <c r="F3" s="1"/>
      <c r="G3" s="1"/>
      <c r="H3" s="4"/>
      <c r="I3" s="1"/>
      <c r="J3" s="1"/>
      <c r="K3" s="4"/>
      <c r="L3" s="4"/>
      <c r="M3" s="4"/>
      <c r="N3" s="1"/>
      <c r="O3" s="4"/>
      <c r="P3" s="19"/>
      <c r="Q3" s="19"/>
    </row>
    <row r="4" spans="1:17" ht="15.6" x14ac:dyDescent="0.3">
      <c r="A4" s="1" t="s">
        <v>61</v>
      </c>
      <c r="B4" s="4"/>
      <c r="C4" s="1"/>
      <c r="D4" s="4"/>
      <c r="E4" s="4"/>
      <c r="F4" s="1"/>
      <c r="G4" s="1"/>
      <c r="H4" s="4"/>
      <c r="I4" s="1"/>
      <c r="J4" s="1"/>
      <c r="K4" s="4"/>
      <c r="L4" s="4"/>
      <c r="M4" s="4"/>
      <c r="N4" s="1"/>
      <c r="O4" s="4"/>
      <c r="P4" s="19"/>
      <c r="Q4" s="19"/>
    </row>
    <row r="5" spans="1:17" ht="15.6" x14ac:dyDescent="0.3">
      <c r="A5" s="5" t="s">
        <v>60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20"/>
      <c r="Q5" s="20"/>
    </row>
    <row r="6" spans="1:17" ht="15.6" x14ac:dyDescent="0.3">
      <c r="B6" s="2"/>
      <c r="C6" s="2"/>
      <c r="D6" s="2"/>
      <c r="E6" s="21"/>
      <c r="F6" s="2"/>
      <c r="G6" s="2"/>
      <c r="H6" s="2"/>
      <c r="I6" s="2"/>
      <c r="J6" s="2"/>
      <c r="K6" s="2"/>
      <c r="L6" s="2"/>
      <c r="M6" s="2"/>
      <c r="N6" s="2"/>
      <c r="P6" s="2"/>
      <c r="Q6" s="2"/>
    </row>
    <row r="7" spans="1:17" s="2" customFormat="1" ht="15.6" x14ac:dyDescent="0.3">
      <c r="A7" s="6" t="s">
        <v>30</v>
      </c>
      <c r="D7" s="51" t="s">
        <v>14</v>
      </c>
      <c r="E7" s="51"/>
      <c r="F7" s="51"/>
      <c r="G7" s="51"/>
      <c r="H7" s="42"/>
      <c r="I7" s="6"/>
      <c r="L7" s="50" t="s">
        <v>45</v>
      </c>
      <c r="M7" s="50"/>
      <c r="O7" s="6"/>
    </row>
    <row r="8" spans="1:17" s="2" customFormat="1" ht="15.6" x14ac:dyDescent="0.3">
      <c r="A8" s="37" t="s">
        <v>31</v>
      </c>
      <c r="B8" s="43" t="s">
        <v>3</v>
      </c>
      <c r="C8" s="43" t="s">
        <v>13</v>
      </c>
      <c r="D8" s="37" t="s">
        <v>32</v>
      </c>
      <c r="E8" s="37" t="s">
        <v>33</v>
      </c>
      <c r="F8" s="37" t="s">
        <v>34</v>
      </c>
      <c r="G8" s="37" t="s">
        <v>35</v>
      </c>
      <c r="H8" s="37" t="s">
        <v>15</v>
      </c>
      <c r="I8" s="37" t="s">
        <v>36</v>
      </c>
      <c r="J8" s="37" t="s">
        <v>17</v>
      </c>
      <c r="K8" s="37" t="s">
        <v>18</v>
      </c>
      <c r="L8" s="37" t="s">
        <v>46</v>
      </c>
      <c r="M8" s="37" t="s">
        <v>47</v>
      </c>
      <c r="N8" s="37" t="s">
        <v>20</v>
      </c>
      <c r="O8" s="37" t="s">
        <v>28</v>
      </c>
    </row>
    <row r="9" spans="1:17" s="2" customFormat="1" ht="15.6" x14ac:dyDescent="0.3">
      <c r="A9" s="22" t="s">
        <v>4</v>
      </c>
      <c r="B9" s="22" t="s">
        <v>5</v>
      </c>
      <c r="C9" s="22" t="s">
        <v>6</v>
      </c>
      <c r="D9" s="22" t="s">
        <v>7</v>
      </c>
      <c r="E9" s="22" t="s">
        <v>8</v>
      </c>
      <c r="F9" s="22" t="s">
        <v>9</v>
      </c>
      <c r="G9" s="22" t="s">
        <v>10</v>
      </c>
      <c r="H9" s="22" t="s">
        <v>11</v>
      </c>
      <c r="I9" s="22" t="s">
        <v>12</v>
      </c>
      <c r="J9" s="23">
        <v>-10</v>
      </c>
      <c r="K9" s="24">
        <v>-11</v>
      </c>
      <c r="L9" s="24">
        <v>-12</v>
      </c>
      <c r="M9" s="24">
        <v>-13</v>
      </c>
      <c r="N9" s="24">
        <v>-14</v>
      </c>
      <c r="O9" s="24">
        <v>-15</v>
      </c>
    </row>
    <row r="10" spans="1:17" s="2" customFormat="1" ht="15.6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3"/>
      <c r="K10" s="24"/>
      <c r="L10" s="24"/>
      <c r="M10" s="24"/>
      <c r="N10" s="24"/>
      <c r="O10" s="24"/>
    </row>
    <row r="11" spans="1:17" s="2" customFormat="1" ht="15.6" x14ac:dyDescent="0.3">
      <c r="A11" s="33" t="s">
        <v>44</v>
      </c>
    </row>
    <row r="12" spans="1:17" s="2" customFormat="1" ht="15.6" x14ac:dyDescent="0.3">
      <c r="A12" s="33"/>
    </row>
    <row r="13" spans="1:17" s="2" customFormat="1" ht="15.6" x14ac:dyDescent="0.3">
      <c r="A13" s="6">
        <v>1</v>
      </c>
      <c r="B13" s="2" t="s">
        <v>37</v>
      </c>
      <c r="C13" s="44">
        <f>C17/C15/5*12</f>
        <v>7563835.0498941541</v>
      </c>
      <c r="D13" s="44">
        <f t="shared" ref="D13:M13" si="0">D17/D15/5*12</f>
        <v>1238304.7983704265</v>
      </c>
      <c r="E13" s="44">
        <f t="shared" si="0"/>
        <v>2439424.9227083726</v>
      </c>
      <c r="F13" s="44">
        <f t="shared" si="0"/>
        <v>1052556.6402099999</v>
      </c>
      <c r="G13" s="44">
        <f t="shared" si="0"/>
        <v>30219.778119999995</v>
      </c>
      <c r="H13" s="44">
        <f t="shared" si="0"/>
        <v>758323.86631326494</v>
      </c>
      <c r="I13" s="44">
        <f t="shared" si="0"/>
        <v>2794031.5057147751</v>
      </c>
      <c r="J13" s="44">
        <f t="shared" si="0"/>
        <v>5967144.0612593703</v>
      </c>
      <c r="K13" s="44">
        <f t="shared" si="0"/>
        <v>10201419.837820455</v>
      </c>
      <c r="L13" s="44">
        <f t="shared" si="0"/>
        <v>792752.46850491234</v>
      </c>
      <c r="M13" s="44">
        <f t="shared" si="0"/>
        <v>325782.32232587459</v>
      </c>
      <c r="N13" s="44">
        <v>583178.18506038445</v>
      </c>
      <c r="O13" s="44">
        <f>SUM(K13:M13)</f>
        <v>11319954.628651243</v>
      </c>
    </row>
    <row r="14" spans="1:17" s="2" customFormat="1" ht="15.6" x14ac:dyDescent="0.3">
      <c r="A14" s="6"/>
    </row>
    <row r="15" spans="1:17" s="2" customFormat="1" ht="15.6" x14ac:dyDescent="0.3">
      <c r="A15" s="6">
        <v>2</v>
      </c>
      <c r="B15" s="18" t="s">
        <v>48</v>
      </c>
      <c r="C15" s="34">
        <v>3.0120000000000001E-2</v>
      </c>
      <c r="D15" s="34">
        <v>2.1180000000000001E-2</v>
      </c>
      <c r="E15" s="34">
        <v>1.1429999999999999E-2</v>
      </c>
      <c r="F15" s="34">
        <v>1.6480000000000002E-2</v>
      </c>
      <c r="G15" s="34">
        <v>1.7600000000000001E-2</v>
      </c>
      <c r="H15" s="34">
        <v>2.3519999999999999E-2</v>
      </c>
      <c r="I15" s="34">
        <v>2.6540000000000001E-2</v>
      </c>
      <c r="J15" s="34">
        <v>2.0160000000000001E-2</v>
      </c>
      <c r="K15" s="34">
        <v>2.5340000000000001E-2</v>
      </c>
      <c r="L15" s="34">
        <v>2.1129999999999999E-2</v>
      </c>
      <c r="M15" s="34">
        <v>4.0140000000000002E-2</v>
      </c>
      <c r="N15" s="34"/>
      <c r="O15" s="34"/>
    </row>
    <row r="16" spans="1:17" s="2" customFormat="1" ht="15.6" x14ac:dyDescent="0.3">
      <c r="A16" s="6"/>
    </row>
    <row r="17" spans="1:17" s="2" customFormat="1" ht="15.6" x14ac:dyDescent="0.3">
      <c r="A17" s="6">
        <v>3</v>
      </c>
      <c r="B17" s="18" t="s">
        <v>49</v>
      </c>
      <c r="C17" s="25">
        <v>94926.129876171632</v>
      </c>
      <c r="D17" s="25">
        <v>10928.039845619014</v>
      </c>
      <c r="E17" s="25">
        <v>11617.761194398623</v>
      </c>
      <c r="F17" s="25">
        <v>7227.5555961086666</v>
      </c>
      <c r="G17" s="25">
        <v>221.61170621333332</v>
      </c>
      <c r="H17" s="25">
        <v>7431.5738898699974</v>
      </c>
      <c r="I17" s="25">
        <v>30897.33173402922</v>
      </c>
      <c r="J17" s="25">
        <v>50124.010114578705</v>
      </c>
      <c r="K17" s="25">
        <v>107709.99112098766</v>
      </c>
      <c r="L17" s="25">
        <v>6979.5248581286651</v>
      </c>
      <c r="M17" s="25">
        <v>5448.7093409002518</v>
      </c>
      <c r="N17" s="25">
        <v>20619.529835050507</v>
      </c>
      <c r="O17" s="9">
        <f>SUM(C17:N17)</f>
        <v>354131.7691120563</v>
      </c>
      <c r="P17" s="16"/>
    </row>
    <row r="18" spans="1:17" s="2" customFormat="1" ht="15.6" x14ac:dyDescent="0.3">
      <c r="A18" s="6"/>
      <c r="D18" s="32"/>
      <c r="E18" s="32"/>
      <c r="F18" s="32"/>
      <c r="G18" s="32"/>
    </row>
    <row r="19" spans="1:17" s="2" customFormat="1" ht="15.6" x14ac:dyDescent="0.3">
      <c r="A19" s="6">
        <v>4</v>
      </c>
      <c r="B19" s="2" t="s">
        <v>38</v>
      </c>
      <c r="C19" s="25">
        <v>26482.807050000007</v>
      </c>
      <c r="D19" s="25">
        <v>4014.5345000000007</v>
      </c>
      <c r="E19" s="25"/>
      <c r="F19" s="25"/>
      <c r="G19" s="25"/>
      <c r="H19" s="25">
        <v>60.068700000000007</v>
      </c>
      <c r="I19" s="25">
        <v>12.559950000000002</v>
      </c>
      <c r="J19" s="25">
        <v>-15.38485</v>
      </c>
      <c r="K19" s="25">
        <v>58.765649999999994</v>
      </c>
      <c r="L19" s="25">
        <v>-20.193000000000005</v>
      </c>
      <c r="M19" s="25"/>
      <c r="N19" s="25"/>
      <c r="O19" s="17">
        <f>SUM(C19:N19)</f>
        <v>30593.15800000001</v>
      </c>
    </row>
    <row r="20" spans="1:17" s="2" customFormat="1" ht="15.6" x14ac:dyDescent="0.3">
      <c r="A20" s="6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17"/>
    </row>
    <row r="21" spans="1:17" s="2" customFormat="1" ht="15.6" x14ac:dyDescent="0.3">
      <c r="A21" s="6">
        <v>5</v>
      </c>
      <c r="B21" s="2" t="s">
        <v>50</v>
      </c>
      <c r="C21" s="25">
        <v>266.98</v>
      </c>
      <c r="D21" s="25">
        <v>0.25</v>
      </c>
      <c r="E21" s="25"/>
      <c r="F21" s="25"/>
      <c r="G21" s="25"/>
      <c r="H21" s="25">
        <v>28.180154600000002</v>
      </c>
      <c r="I21" s="25"/>
      <c r="J21" s="25">
        <v>2016.5963304446666</v>
      </c>
      <c r="K21" s="25">
        <v>530.1942348665001</v>
      </c>
      <c r="L21" s="25">
        <v>5476.9330028059157</v>
      </c>
      <c r="M21" s="25"/>
      <c r="N21" s="25"/>
      <c r="O21" s="17">
        <f>SUM(C21:N21)</f>
        <v>8319.1337227170825</v>
      </c>
      <c r="P21" s="16"/>
      <c r="Q21" s="16"/>
    </row>
    <row r="22" spans="1:17" s="2" customFormat="1" ht="15.6" x14ac:dyDescent="0.3">
      <c r="A22" s="6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7"/>
      <c r="P22" s="16"/>
      <c r="Q22" s="16"/>
    </row>
    <row r="23" spans="1:17" s="2" customFormat="1" ht="15.6" x14ac:dyDescent="0.3">
      <c r="A23" s="6">
        <v>6</v>
      </c>
      <c r="B23" s="2" t="s">
        <v>39</v>
      </c>
      <c r="C23" s="25"/>
      <c r="D23" s="25"/>
      <c r="E23" s="25"/>
      <c r="F23" s="25"/>
      <c r="G23" s="25"/>
      <c r="H23" s="25"/>
      <c r="I23" s="25"/>
      <c r="J23" s="25"/>
      <c r="K23" s="25">
        <v>7531.083721398667</v>
      </c>
      <c r="L23" s="25"/>
      <c r="M23" s="25"/>
      <c r="N23" s="25"/>
      <c r="O23" s="9">
        <f>SUM(C23:N23)</f>
        <v>7531.083721398667</v>
      </c>
      <c r="P23" s="16"/>
      <c r="Q23" s="16"/>
    </row>
    <row r="24" spans="1:17" s="2" customFormat="1" ht="15.6" x14ac:dyDescent="0.3">
      <c r="A24" s="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28"/>
      <c r="P24" s="16"/>
      <c r="Q24" s="16"/>
    </row>
    <row r="25" spans="1:17" s="2" customFormat="1" ht="16.2" thickBot="1" x14ac:dyDescent="0.35">
      <c r="A25" s="6">
        <v>7</v>
      </c>
      <c r="B25" s="2" t="s">
        <v>40</v>
      </c>
      <c r="C25" s="45">
        <f t="shared" ref="C25:O25" si="1">SUM(C17:C23)</f>
        <v>121675.91692617163</v>
      </c>
      <c r="D25" s="45">
        <f t="shared" si="1"/>
        <v>14942.824345619014</v>
      </c>
      <c r="E25" s="45">
        <f t="shared" si="1"/>
        <v>11617.761194398623</v>
      </c>
      <c r="F25" s="45">
        <f t="shared" si="1"/>
        <v>7227.5555961086666</v>
      </c>
      <c r="G25" s="45">
        <f t="shared" si="1"/>
        <v>221.61170621333332</v>
      </c>
      <c r="H25" s="45">
        <f t="shared" si="1"/>
        <v>7519.8227444699969</v>
      </c>
      <c r="I25" s="45">
        <f t="shared" si="1"/>
        <v>30909.891684029219</v>
      </c>
      <c r="J25" s="45">
        <f t="shared" si="1"/>
        <v>52125.221595023366</v>
      </c>
      <c r="K25" s="45">
        <f t="shared" si="1"/>
        <v>115830.03472725283</v>
      </c>
      <c r="L25" s="45">
        <f t="shared" si="1"/>
        <v>12436.264860934582</v>
      </c>
      <c r="M25" s="45">
        <f t="shared" si="1"/>
        <v>5448.7093409002518</v>
      </c>
      <c r="N25" s="45">
        <f t="shared" si="1"/>
        <v>20619.529835050507</v>
      </c>
      <c r="O25" s="45">
        <f t="shared" si="1"/>
        <v>400575.14455617202</v>
      </c>
      <c r="P25" s="16"/>
      <c r="Q25" s="16"/>
    </row>
    <row r="26" spans="1:17" s="2" customFormat="1" ht="16.2" thickTop="1" x14ac:dyDescent="0.3">
      <c r="A26" s="6"/>
      <c r="C26" s="16"/>
      <c r="D26" s="16"/>
      <c r="E26" s="16" t="s">
        <v>1</v>
      </c>
      <c r="F26" s="16"/>
      <c r="G26" s="32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s="2" customFormat="1" ht="15.6" x14ac:dyDescent="0.3">
      <c r="A27" s="33" t="s">
        <v>51</v>
      </c>
      <c r="C27" s="16"/>
      <c r="D27" s="16"/>
      <c r="E27" s="16"/>
      <c r="F27" s="16"/>
      <c r="G27" s="32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s="2" customFormat="1" ht="15.6" x14ac:dyDescent="0.3">
      <c r="A28" s="33"/>
      <c r="C28" s="16"/>
      <c r="D28" s="16"/>
      <c r="E28" s="16"/>
      <c r="F28" s="16"/>
      <c r="G28" s="32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2" customFormat="1" ht="15.6" x14ac:dyDescent="0.3">
      <c r="A29" s="6">
        <v>8</v>
      </c>
      <c r="B29" s="2" t="s">
        <v>37</v>
      </c>
      <c r="C29" s="44">
        <f>C33/C31/7*12</f>
        <v>7636720.3017663993</v>
      </c>
      <c r="D29" s="44">
        <f t="shared" ref="D29:M29" si="2">D33/D31/7*12</f>
        <v>1271665.9678560784</v>
      </c>
      <c r="E29" s="44">
        <f t="shared" si="2"/>
        <v>2461865.834297142</v>
      </c>
      <c r="F29" s="44">
        <f t="shared" si="2"/>
        <v>1055936.2936385716</v>
      </c>
      <c r="G29" s="44">
        <f t="shared" si="2"/>
        <v>30263.712891428571</v>
      </c>
      <c r="H29" s="44">
        <f t="shared" si="2"/>
        <v>777369.34444464417</v>
      </c>
      <c r="I29" s="44">
        <f t="shared" si="2"/>
        <v>3160620.9512585578</v>
      </c>
      <c r="J29" s="44">
        <f t="shared" si="2"/>
        <v>6231637.0651463419</v>
      </c>
      <c r="K29" s="44">
        <f t="shared" si="2"/>
        <v>10476772.612801649</v>
      </c>
      <c r="L29" s="44">
        <f t="shared" si="2"/>
        <v>899897.27191147977</v>
      </c>
      <c r="M29" s="44">
        <f t="shared" si="2"/>
        <v>374358.19179743086</v>
      </c>
      <c r="N29" s="44">
        <v>583178.18506038445</v>
      </c>
      <c r="O29" s="44">
        <f>SUM(K29:M29)</f>
        <v>11751028.07651056</v>
      </c>
    </row>
    <row r="30" spans="1:17" s="2" customFormat="1" ht="15.6" x14ac:dyDescent="0.3">
      <c r="A30" s="6"/>
    </row>
    <row r="31" spans="1:17" s="2" customFormat="1" ht="15.6" x14ac:dyDescent="0.3">
      <c r="A31" s="6">
        <v>9</v>
      </c>
      <c r="B31" s="18" t="s">
        <v>52</v>
      </c>
      <c r="C31" s="34">
        <v>4.4499999999999998E-2</v>
      </c>
      <c r="D31" s="34">
        <v>3.048E-2</v>
      </c>
      <c r="E31" s="34">
        <v>1.499E-2</v>
      </c>
      <c r="F31" s="34">
        <v>2.0049999999999998E-2</v>
      </c>
      <c r="G31" s="34">
        <v>1.7680000000000001E-2</v>
      </c>
      <c r="H31" s="34">
        <v>2.53E-2</v>
      </c>
      <c r="I31" s="34">
        <v>3.1960000000000002E-2</v>
      </c>
      <c r="J31" s="34">
        <v>2.196E-2</v>
      </c>
      <c r="K31" s="34">
        <v>2.7E-2</v>
      </c>
      <c r="L31" s="34">
        <v>1.7600000000000001E-2</v>
      </c>
      <c r="M31" s="34">
        <v>2.7150000000000001E-2</v>
      </c>
      <c r="N31" s="34"/>
      <c r="O31" s="34"/>
    </row>
    <row r="32" spans="1:17" s="2" customFormat="1" ht="15.6" x14ac:dyDescent="0.3">
      <c r="A32" s="6"/>
    </row>
    <row r="33" spans="1:17" s="2" customFormat="1" ht="15.6" x14ac:dyDescent="0.3">
      <c r="A33" s="6">
        <v>10</v>
      </c>
      <c r="B33" s="18" t="s">
        <v>53</v>
      </c>
      <c r="C33" s="35">
        <v>198236.53116668609</v>
      </c>
      <c r="D33" s="25">
        <v>22610.220908481075</v>
      </c>
      <c r="E33" s="25">
        <v>21526.965166066591</v>
      </c>
      <c r="F33" s="25">
        <v>12350.05490101446</v>
      </c>
      <c r="G33" s="25">
        <v>312.11975895360001</v>
      </c>
      <c r="H33" s="25">
        <v>11472.675908428873</v>
      </c>
      <c r="I33" s="25">
        <v>58924.50993463039</v>
      </c>
      <c r="J33" s="25">
        <v>79827.27080452464</v>
      </c>
      <c r="K33" s="25">
        <v>165009.16865162598</v>
      </c>
      <c r="L33" s="25">
        <v>9238.9453249578601</v>
      </c>
      <c r="M33" s="25">
        <v>5928.8978625918116</v>
      </c>
      <c r="N33" s="25">
        <v>28867.341769070714</v>
      </c>
      <c r="O33" s="9">
        <f>SUM(C33:N33)</f>
        <v>614304.70215703209</v>
      </c>
      <c r="P33" s="16"/>
    </row>
    <row r="34" spans="1:17" s="2" customFormat="1" ht="15.6" x14ac:dyDescent="0.3">
      <c r="A34" s="6"/>
      <c r="D34" s="32"/>
      <c r="E34" s="32"/>
      <c r="F34" s="32"/>
      <c r="G34" s="32"/>
    </row>
    <row r="35" spans="1:17" s="2" customFormat="1" ht="15.6" x14ac:dyDescent="0.3">
      <c r="A35" s="6">
        <v>11</v>
      </c>
      <c r="B35" s="2" t="s">
        <v>38</v>
      </c>
      <c r="C35" s="25">
        <v>37075.929870000014</v>
      </c>
      <c r="D35" s="25">
        <v>5620.3483000000015</v>
      </c>
      <c r="E35" s="25"/>
      <c r="F35" s="25"/>
      <c r="G35" s="25"/>
      <c r="H35" s="25">
        <v>84.096180000000018</v>
      </c>
      <c r="I35" s="25">
        <v>17.583930000000006</v>
      </c>
      <c r="J35" s="25">
        <v>-21.538790000000002</v>
      </c>
      <c r="K35" s="25">
        <v>82.271909999999991</v>
      </c>
      <c r="L35" s="25">
        <v>-28.270200000000006</v>
      </c>
      <c r="M35" s="25"/>
      <c r="N35" s="25"/>
      <c r="O35" s="17">
        <f>SUM(C35:N35)</f>
        <v>42830.421200000026</v>
      </c>
    </row>
    <row r="36" spans="1:17" s="2" customFormat="1" ht="15.6" x14ac:dyDescent="0.3">
      <c r="A36" s="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17"/>
    </row>
    <row r="37" spans="1:17" s="2" customFormat="1" ht="15.6" x14ac:dyDescent="0.3">
      <c r="A37" s="6">
        <v>12</v>
      </c>
      <c r="B37" s="2" t="s">
        <v>50</v>
      </c>
      <c r="C37" s="25">
        <v>373.77199999999999</v>
      </c>
      <c r="D37" s="25">
        <v>0.35</v>
      </c>
      <c r="E37" s="25"/>
      <c r="F37" s="25"/>
      <c r="G37" s="25"/>
      <c r="H37" s="25">
        <v>31.934000000000005</v>
      </c>
      <c r="I37" s="25"/>
      <c r="J37" s="25">
        <v>2823.2348626225335</v>
      </c>
      <c r="K37" s="25">
        <v>742.27192881310009</v>
      </c>
      <c r="L37" s="25">
        <v>7667.7062039282828</v>
      </c>
      <c r="M37" s="25"/>
      <c r="N37" s="25"/>
      <c r="O37" s="17">
        <f>SUM(C37:N37)</f>
        <v>11639.268995363916</v>
      </c>
      <c r="P37" s="16"/>
      <c r="Q37" s="16"/>
    </row>
    <row r="38" spans="1:17" s="2" customFormat="1" ht="15.6" x14ac:dyDescent="0.3">
      <c r="A38" s="6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17"/>
      <c r="P38" s="16"/>
      <c r="Q38" s="16"/>
    </row>
    <row r="39" spans="1:17" s="2" customFormat="1" ht="15.6" x14ac:dyDescent="0.3">
      <c r="A39" s="6">
        <v>13</v>
      </c>
      <c r="B39" s="2" t="s">
        <v>39</v>
      </c>
      <c r="C39" s="25"/>
      <c r="D39" s="25"/>
      <c r="E39" s="25"/>
      <c r="F39" s="25"/>
      <c r="G39" s="25"/>
      <c r="H39" s="25"/>
      <c r="I39" s="25"/>
      <c r="J39" s="25"/>
      <c r="K39" s="25">
        <v>11397.965430097298</v>
      </c>
      <c r="L39" s="25"/>
      <c r="M39" s="25"/>
      <c r="N39" s="25"/>
      <c r="O39" s="9">
        <f>SUM(C39:N39)</f>
        <v>11397.965430097298</v>
      </c>
      <c r="P39" s="16"/>
      <c r="Q39" s="16"/>
    </row>
    <row r="40" spans="1:17" s="2" customFormat="1" ht="15.6" x14ac:dyDescent="0.3">
      <c r="A40" s="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28"/>
      <c r="P40" s="16"/>
      <c r="Q40" s="16"/>
    </row>
    <row r="41" spans="1:17" s="2" customFormat="1" ht="16.2" thickBot="1" x14ac:dyDescent="0.35">
      <c r="A41" s="6">
        <v>14</v>
      </c>
      <c r="B41" s="2" t="s">
        <v>40</v>
      </c>
      <c r="C41" s="45">
        <f t="shared" ref="C41:O41" si="3">SUM(C33:C39)</f>
        <v>235686.23303668611</v>
      </c>
      <c r="D41" s="45">
        <f t="shared" si="3"/>
        <v>28230.919208481075</v>
      </c>
      <c r="E41" s="45">
        <f t="shared" si="3"/>
        <v>21526.965166066591</v>
      </c>
      <c r="F41" s="45">
        <f t="shared" si="3"/>
        <v>12350.05490101446</v>
      </c>
      <c r="G41" s="45">
        <f t="shared" si="3"/>
        <v>312.11975895360001</v>
      </c>
      <c r="H41" s="45">
        <f t="shared" si="3"/>
        <v>11588.706088428873</v>
      </c>
      <c r="I41" s="45">
        <f t="shared" si="3"/>
        <v>58942.093864630391</v>
      </c>
      <c r="J41" s="45">
        <f t="shared" si="3"/>
        <v>82628.966877147162</v>
      </c>
      <c r="K41" s="45">
        <f t="shared" si="3"/>
        <v>177231.6779205364</v>
      </c>
      <c r="L41" s="45">
        <f t="shared" si="3"/>
        <v>16878.381328886142</v>
      </c>
      <c r="M41" s="45">
        <f t="shared" si="3"/>
        <v>5928.8978625918116</v>
      </c>
      <c r="N41" s="45">
        <f t="shared" si="3"/>
        <v>28867.341769070714</v>
      </c>
      <c r="O41" s="45">
        <f t="shared" si="3"/>
        <v>680172.35778249335</v>
      </c>
      <c r="P41" s="16"/>
      <c r="Q41" s="16"/>
    </row>
    <row r="42" spans="1:17" s="2" customFormat="1" ht="16.2" thickTop="1" x14ac:dyDescent="0.3">
      <c r="A42" s="6"/>
      <c r="C42" s="16"/>
      <c r="D42" s="16"/>
      <c r="E42" s="16"/>
      <c r="F42" s="16"/>
      <c r="G42" s="32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17" s="2" customFormat="1" ht="15.6" x14ac:dyDescent="0.3">
      <c r="A43" s="6"/>
      <c r="C43" s="16"/>
      <c r="D43" s="16"/>
      <c r="E43" s="16"/>
      <c r="F43" s="16"/>
      <c r="G43" s="32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1:17" s="2" customFormat="1" ht="16.2" thickBot="1" x14ac:dyDescent="0.35">
      <c r="A44" s="6">
        <v>15</v>
      </c>
      <c r="B44" s="2" t="s">
        <v>54</v>
      </c>
      <c r="C44" s="45">
        <f t="shared" ref="C44:O44" si="4">C25+C41</f>
        <v>357362.14996285771</v>
      </c>
      <c r="D44" s="45">
        <f t="shared" si="4"/>
        <v>43173.743554100089</v>
      </c>
      <c r="E44" s="45">
        <f t="shared" si="4"/>
        <v>33144.726360465211</v>
      </c>
      <c r="F44" s="45">
        <f t="shared" si="4"/>
        <v>19577.610497123125</v>
      </c>
      <c r="G44" s="45">
        <f t="shared" si="4"/>
        <v>533.73146516693328</v>
      </c>
      <c r="H44" s="45">
        <f t="shared" si="4"/>
        <v>19108.528832898868</v>
      </c>
      <c r="I44" s="45">
        <f t="shared" si="4"/>
        <v>89851.985548659606</v>
      </c>
      <c r="J44" s="45">
        <f t="shared" si="4"/>
        <v>134754.18847217053</v>
      </c>
      <c r="K44" s="45">
        <f t="shared" si="4"/>
        <v>293061.71264778922</v>
      </c>
      <c r="L44" s="45">
        <f t="shared" si="4"/>
        <v>29314.646189820724</v>
      </c>
      <c r="M44" s="45">
        <f t="shared" si="4"/>
        <v>11377.607203492063</v>
      </c>
      <c r="N44" s="45">
        <f t="shared" si="4"/>
        <v>49486.871604121217</v>
      </c>
      <c r="O44" s="45">
        <f t="shared" si="4"/>
        <v>1080747.5023386653</v>
      </c>
      <c r="P44" s="16"/>
      <c r="Q44" s="16"/>
    </row>
    <row r="45" spans="1:17" s="2" customFormat="1" ht="16.2" thickTop="1" x14ac:dyDescent="0.3">
      <c r="A45" s="6"/>
      <c r="C45" s="16"/>
      <c r="D45" s="16"/>
      <c r="E45" s="16"/>
      <c r="F45" s="16"/>
      <c r="G45" s="32"/>
      <c r="H45" s="16"/>
      <c r="I45" s="16"/>
      <c r="J45" s="16"/>
      <c r="K45" s="16"/>
      <c r="L45" s="16"/>
      <c r="M45" s="16"/>
      <c r="N45" s="16"/>
      <c r="O45" s="16"/>
      <c r="P45" s="16"/>
      <c r="Q45" s="16"/>
    </row>
    <row r="46" spans="1:17" s="2" customFormat="1" ht="15.6" x14ac:dyDescent="0.3">
      <c r="A46" s="6"/>
      <c r="C46" s="16"/>
      <c r="D46" s="16"/>
      <c r="E46" s="16"/>
      <c r="F46" s="16"/>
      <c r="G46" s="32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s="2" customFormat="1" ht="15.6" x14ac:dyDescent="0.3">
      <c r="A47" s="26" t="s">
        <v>41</v>
      </c>
      <c r="B47" s="27" t="s">
        <v>57</v>
      </c>
      <c r="D47" s="27"/>
      <c r="E47" s="27"/>
      <c r="F47" s="27"/>
      <c r="G47" s="27"/>
      <c r="H47" s="27"/>
      <c r="K47" s="27"/>
      <c r="L47" s="27"/>
      <c r="M47" s="27"/>
      <c r="O47" s="17"/>
    </row>
    <row r="48" spans="1:17" s="2" customFormat="1" ht="15.6" x14ac:dyDescent="0.3">
      <c r="A48" s="26" t="s">
        <v>42</v>
      </c>
      <c r="B48" s="27" t="s">
        <v>58</v>
      </c>
      <c r="D48" s="27"/>
      <c r="E48" s="27"/>
      <c r="F48" s="27"/>
      <c r="G48" s="27"/>
      <c r="H48" s="27"/>
      <c r="K48" s="27"/>
      <c r="L48" s="27"/>
      <c r="M48" s="27"/>
    </row>
    <row r="49" spans="1:16" s="2" customFormat="1" ht="15.6" x14ac:dyDescent="0.3">
      <c r="A49" s="6" t="s">
        <v>43</v>
      </c>
      <c r="B49" s="2" t="s">
        <v>59</v>
      </c>
    </row>
    <row r="50" spans="1:16" s="2" customFormat="1" ht="15.6" x14ac:dyDescent="0.3"/>
    <row r="51" spans="1:16" s="2" customFormat="1" ht="15.6" x14ac:dyDescent="0.3"/>
    <row r="52" spans="1:16" ht="15.6" x14ac:dyDescent="0.3">
      <c r="A52" s="2" t="s">
        <v>63</v>
      </c>
      <c r="B52" s="2" t="s">
        <v>55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.6" x14ac:dyDescent="0.3">
      <c r="A53" s="2"/>
      <c r="B53" s="18"/>
    </row>
    <row r="54" spans="1:16" ht="15.6" x14ac:dyDescent="0.3">
      <c r="B54" s="18"/>
    </row>
  </sheetData>
  <mergeCells count="2">
    <mergeCell ref="L7:M7"/>
    <mergeCell ref="D7:G7"/>
  </mergeCells>
  <printOptions horizontalCentered="1"/>
  <pageMargins left="0.25" right="0.25" top="1" bottom="0.44" header="0.75" footer="0.5"/>
  <pageSetup scale="58" orientation="landscape" horizontalDpi="200" verticalDpi="200" r:id="rId1"/>
  <headerFooter alignWithMargins="0">
    <oddHeader>&amp;R&amp;"Times New Roman,Regular"Volume 1, Exhibit 1
M.F.R. Item - A-3 
Page 2 of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A-3, page 1</vt:lpstr>
      <vt:lpstr>A-3, page 2</vt:lpstr>
      <vt:lpstr>'A-3, page 1'!Print_Area</vt:lpstr>
      <vt:lpstr>'A-3, page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2019-05-16T01:20:19Z</dcterms:created>
  <dcterms:modified xsi:type="dcterms:W3CDTF">2019-06-25T19:33:23Z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